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405" yWindow="480" windowWidth="15960" windowHeight="16440"/>
  </bookViews>
  <sheets>
    <sheet name="P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4" i="1" l="1"/>
  <c r="G5" i="1"/>
  <c r="I5" i="1"/>
  <c r="J5" i="1"/>
  <c r="K5" i="1"/>
  <c r="Q5" i="1"/>
  <c r="Q6" i="1"/>
  <c r="Q7" i="1"/>
  <c r="Q8" i="1"/>
  <c r="Q9" i="1"/>
  <c r="Q10" i="1"/>
  <c r="Q11" i="1"/>
  <c r="G12" i="1"/>
  <c r="H12" i="1"/>
  <c r="J12" i="1"/>
  <c r="L12" i="1"/>
  <c r="N12" i="1"/>
  <c r="O12" i="1"/>
  <c r="P12" i="1"/>
  <c r="Q12" i="1"/>
  <c r="F13" i="1"/>
  <c r="G13" i="1"/>
  <c r="I13" i="1"/>
  <c r="J13" i="1"/>
  <c r="K13" i="1"/>
  <c r="M13" i="1"/>
  <c r="Q13" i="1"/>
  <c r="F14" i="1"/>
  <c r="G14" i="1"/>
  <c r="I14" i="1"/>
  <c r="J14" i="1"/>
  <c r="K14" i="1"/>
  <c r="M14" i="1"/>
  <c r="N14" i="1"/>
  <c r="Q14" i="1"/>
  <c r="Q15" i="1"/>
</calcChain>
</file>

<file path=xl/sharedStrings.xml><?xml version="1.0" encoding="utf-8"?>
<sst xmlns="http://schemas.openxmlformats.org/spreadsheetml/2006/main" count="34" uniqueCount="33">
  <si>
    <t>Photo</t>
  </si>
  <si>
    <t>Article</t>
  </si>
  <si>
    <t>Model</t>
  </si>
  <si>
    <t>UK</t>
  </si>
  <si>
    <t>3.5</t>
  </si>
  <si>
    <t>4.5</t>
  </si>
  <si>
    <t>6.5</t>
  </si>
  <si>
    <t>7.5</t>
  </si>
  <si>
    <t>8.5</t>
  </si>
  <si>
    <t>Total</t>
  </si>
  <si>
    <t>Price</t>
  </si>
  <si>
    <t>RRP/UVP</t>
  </si>
  <si>
    <t>191083-05</t>
  </si>
  <si>
    <t>Puma Wns Carson 2 Core</t>
  </si>
  <si>
    <t>366815-01</t>
  </si>
  <si>
    <t>Puma Wns Vikky Ribbon</t>
  </si>
  <si>
    <t>366926-03</t>
  </si>
  <si>
    <t>Puma Wns Smash Platform</t>
  </si>
  <si>
    <t>368012-02</t>
  </si>
  <si>
    <t>Puma Wns Vikky Platform</t>
  </si>
  <si>
    <t>368012-03</t>
  </si>
  <si>
    <t>368081-06</t>
  </si>
  <si>
    <t>Puma Wns Smash Buckle Core</t>
  </si>
  <si>
    <t>369114-01</t>
  </si>
  <si>
    <t>Puma Wns Vikky Ribbon V2 Core</t>
  </si>
  <si>
    <t>369638-02</t>
  </si>
  <si>
    <t>Puma Wns Smash Buckle</t>
  </si>
  <si>
    <t>369719-03</t>
  </si>
  <si>
    <t>Puma Wns Smash Bkl Inf</t>
  </si>
  <si>
    <t>369726-05</t>
  </si>
  <si>
    <t>Puma Wns Vikky Ribbon V2</t>
  </si>
  <si>
    <t>369731-01</t>
  </si>
  <si>
    <t>Puma Wns Vikky Ribbon Platform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</si>
</sst>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 &quot;#,##0.00&quot; &quot;"/>
    <numFmt numFmtId="165" formatCode="&quot;€ &quot;#,##0.00;&quot;€ -&quot;#,##0.00"/>
  </numFmts>
  <fonts count="5" x14ac:knownFonts="1">
    <font>
      <sz val="11"/>
      <color indexed="8"/>
      <name val="Calibri"/>
    </font>
    <font>
      <b/>
      <sz val="12"/>
      <color indexed="8"/>
      <name val="Calibri"/>
      <family val="2"/>
    </font>
    <font>
      <sz val="12"/>
      <color indexed="12"/>
      <name val="Calibri"/>
      <family val="2"/>
    </font>
    <font>
      <sz val="12"/>
      <color indexed="8"/>
      <name val="Calibri"/>
      <family val="2"/>
    </font>
    <font>
      <b/>
      <sz val="12"/>
      <color indexed="1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vertical="center"/>
    </xf>
    <xf numFmtId="0" fontId="0" fillId="2" borderId="2" xfId="0" applyFont="1" applyFill="1" applyBorder="1" applyAlignment="1"/>
    <xf numFmtId="0" fontId="0" fillId="2" borderId="2" xfId="0" applyFont="1" applyFill="1" applyBorder="1" applyAlignment="1">
      <alignment vertical="center"/>
    </xf>
    <xf numFmtId="0" fontId="0" fillId="3" borderId="3" xfId="0" applyFont="1" applyFill="1" applyBorder="1" applyAlignment="1"/>
    <xf numFmtId="49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/>
    <xf numFmtId="0" fontId="2" fillId="2" borderId="4" xfId="0" applyFont="1" applyFill="1" applyBorder="1" applyAlignment="1"/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/>
    <xf numFmtId="0" fontId="0" fillId="2" borderId="6" xfId="0" applyFont="1" applyFill="1" applyBorder="1" applyAlignment="1">
      <alignment vertical="center"/>
    </xf>
    <xf numFmtId="0" fontId="0" fillId="2" borderId="7" xfId="0" applyFont="1" applyFill="1" applyBorder="1" applyAlignment="1"/>
    <xf numFmtId="0" fontId="1" fillId="2" borderId="8" xfId="0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4CC82"/>
      <rgbColor rgb="FF333333"/>
      <rgbColor rgb="FFDD080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</xdr:colOff>
      <xdr:row>3</xdr:row>
      <xdr:rowOff>124844</xdr:rowOff>
    </xdr:from>
    <xdr:to>
      <xdr:col>1</xdr:col>
      <xdr:colOff>1401564</xdr:colOff>
      <xdr:row>3</xdr:row>
      <xdr:rowOff>796425</xdr:rowOff>
    </xdr:to>
    <xdr:pic>
      <xdr:nvPicPr>
        <xdr:cNvPr id="2" name="image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212" y="696344"/>
          <a:ext cx="1390453" cy="67158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22225</xdr:colOff>
      <xdr:row>4</xdr:row>
      <xdr:rowOff>38745</xdr:rowOff>
    </xdr:from>
    <xdr:to>
      <xdr:col>1</xdr:col>
      <xdr:colOff>1357114</xdr:colOff>
      <xdr:row>4</xdr:row>
      <xdr:rowOff>873915</xdr:rowOff>
    </xdr:to>
    <xdr:pic>
      <xdr:nvPicPr>
        <xdr:cNvPr id="3" name="image.jpe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325" y="1703714"/>
          <a:ext cx="1334890" cy="8351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31948</xdr:colOff>
      <xdr:row>6</xdr:row>
      <xdr:rowOff>210945</xdr:rowOff>
    </xdr:from>
    <xdr:to>
      <xdr:col>1</xdr:col>
      <xdr:colOff>1389062</xdr:colOff>
      <xdr:row>6</xdr:row>
      <xdr:rowOff>843780</xdr:rowOff>
    </xdr:to>
    <xdr:pic>
      <xdr:nvPicPr>
        <xdr:cNvPr id="4" name="image.jpe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7048" y="4062855"/>
          <a:ext cx="1357115" cy="6328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54173</xdr:colOff>
      <xdr:row>7</xdr:row>
      <xdr:rowOff>68880</xdr:rowOff>
    </xdr:from>
    <xdr:to>
      <xdr:col>1</xdr:col>
      <xdr:colOff>1400175</xdr:colOff>
      <xdr:row>7</xdr:row>
      <xdr:rowOff>817950</xdr:rowOff>
    </xdr:to>
    <xdr:pic>
      <xdr:nvPicPr>
        <xdr:cNvPr id="5" name="image.jpe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9273" y="5014260"/>
          <a:ext cx="1346002" cy="7490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22225</xdr:colOff>
      <xdr:row>5</xdr:row>
      <xdr:rowOff>210945</xdr:rowOff>
    </xdr:from>
    <xdr:to>
      <xdr:col>1</xdr:col>
      <xdr:colOff>1390451</xdr:colOff>
      <xdr:row>5</xdr:row>
      <xdr:rowOff>766290</xdr:rowOff>
    </xdr:to>
    <xdr:pic>
      <xdr:nvPicPr>
        <xdr:cNvPr id="6" name="image.jpe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7325" y="2969385"/>
          <a:ext cx="1368227" cy="5553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54173</xdr:colOff>
      <xdr:row>8</xdr:row>
      <xdr:rowOff>154979</xdr:rowOff>
    </xdr:from>
    <xdr:to>
      <xdr:col>1</xdr:col>
      <xdr:colOff>1379339</xdr:colOff>
      <xdr:row>8</xdr:row>
      <xdr:rowOff>886829</xdr:rowOff>
    </xdr:to>
    <xdr:pic>
      <xdr:nvPicPr>
        <xdr:cNvPr id="7" name="image.jpe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9273" y="6193829"/>
          <a:ext cx="1325167" cy="7318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22225</xdr:colOff>
      <xdr:row>9</xdr:row>
      <xdr:rowOff>124845</xdr:rowOff>
    </xdr:from>
    <xdr:to>
      <xdr:col>1</xdr:col>
      <xdr:colOff>1401564</xdr:colOff>
      <xdr:row>9</xdr:row>
      <xdr:rowOff>904050</xdr:rowOff>
    </xdr:to>
    <xdr:pic>
      <xdr:nvPicPr>
        <xdr:cNvPr id="8" name="image.jpe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7325" y="7257165"/>
          <a:ext cx="1379340" cy="77920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22225</xdr:colOff>
      <xdr:row>10</xdr:row>
      <xdr:rowOff>86100</xdr:rowOff>
    </xdr:from>
    <xdr:to>
      <xdr:col>2</xdr:col>
      <xdr:colOff>0</xdr:colOff>
      <xdr:row>10</xdr:row>
      <xdr:rowOff>912660</xdr:rowOff>
    </xdr:to>
    <xdr:pic>
      <xdr:nvPicPr>
        <xdr:cNvPr id="9" name="image.jpe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7325" y="8311890"/>
          <a:ext cx="1400175" cy="8265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31948</xdr:colOff>
      <xdr:row>11</xdr:row>
      <xdr:rowOff>142064</xdr:rowOff>
    </xdr:from>
    <xdr:to>
      <xdr:col>1</xdr:col>
      <xdr:colOff>1411287</xdr:colOff>
      <xdr:row>11</xdr:row>
      <xdr:rowOff>843780</xdr:rowOff>
    </xdr:to>
    <xdr:pic>
      <xdr:nvPicPr>
        <xdr:cNvPr id="10" name="image.jpe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7048" y="9461324"/>
          <a:ext cx="1379340" cy="70171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22225</xdr:colOff>
      <xdr:row>12</xdr:row>
      <xdr:rowOff>232469</xdr:rowOff>
    </xdr:from>
    <xdr:to>
      <xdr:col>2</xdr:col>
      <xdr:colOff>0</xdr:colOff>
      <xdr:row>12</xdr:row>
      <xdr:rowOff>757679</xdr:rowOff>
    </xdr:to>
    <xdr:pic>
      <xdr:nvPicPr>
        <xdr:cNvPr id="11" name="image.jpe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87325" y="10645199"/>
          <a:ext cx="1400175" cy="52521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31948</xdr:colOff>
      <xdr:row>13</xdr:row>
      <xdr:rowOff>172199</xdr:rowOff>
    </xdr:from>
    <xdr:to>
      <xdr:col>1</xdr:col>
      <xdr:colOff>1377950</xdr:colOff>
      <xdr:row>13</xdr:row>
      <xdr:rowOff>796424</xdr:rowOff>
    </xdr:to>
    <xdr:pic>
      <xdr:nvPicPr>
        <xdr:cNvPr id="12" name="image.jpe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7048" y="11678399"/>
          <a:ext cx="1346002" cy="6242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"/>
  <sheetViews>
    <sheetView showGridLines="0" tabSelected="1" workbookViewId="0">
      <selection activeCell="D19" sqref="D19"/>
    </sheetView>
  </sheetViews>
  <sheetFormatPr defaultColWidth="8.85546875" defaultRowHeight="15" customHeight="1" x14ac:dyDescent="0.25"/>
  <cols>
    <col min="1" max="1" width="2.140625" style="1" customWidth="1"/>
    <col min="2" max="2" width="18.7109375" style="1" customWidth="1"/>
    <col min="3" max="3" width="13.42578125" style="1" customWidth="1"/>
    <col min="4" max="4" width="37.42578125" style="1" customWidth="1"/>
    <col min="5" max="16" width="5.7109375" style="1" customWidth="1"/>
    <col min="17" max="17" width="7.85546875" style="1" customWidth="1"/>
    <col min="18" max="18" width="9.140625" style="1" customWidth="1"/>
    <col min="19" max="19" width="9.85546875" style="1" customWidth="1"/>
    <col min="20" max="256" width="8.85546875" style="1" customWidth="1"/>
  </cols>
  <sheetData>
    <row r="1" spans="1:19" ht="15" customHeight="1" x14ac:dyDescent="0.25">
      <c r="A1" s="2"/>
      <c r="B1" s="2"/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 customHeight="1" x14ac:dyDescent="0.25">
      <c r="A2" s="2"/>
      <c r="B2" s="4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15" customHeight="1" x14ac:dyDescent="0.25">
      <c r="A3" s="6"/>
      <c r="B3" s="7" t="s">
        <v>0</v>
      </c>
      <c r="C3" s="7" t="s">
        <v>1</v>
      </c>
      <c r="D3" s="7" t="s">
        <v>2</v>
      </c>
      <c r="E3" s="8" t="s">
        <v>3</v>
      </c>
      <c r="F3" s="8" t="s">
        <v>4</v>
      </c>
      <c r="G3" s="9">
        <v>4</v>
      </c>
      <c r="H3" s="8" t="s">
        <v>5</v>
      </c>
      <c r="I3" s="9">
        <v>5</v>
      </c>
      <c r="J3" s="9">
        <v>6</v>
      </c>
      <c r="K3" s="8" t="s">
        <v>6</v>
      </c>
      <c r="L3" s="9">
        <v>7</v>
      </c>
      <c r="M3" s="8" t="s">
        <v>7</v>
      </c>
      <c r="N3" s="9">
        <v>8</v>
      </c>
      <c r="O3" s="8" t="s">
        <v>8</v>
      </c>
      <c r="P3" s="9">
        <v>9</v>
      </c>
      <c r="Q3" s="7" t="s">
        <v>9</v>
      </c>
      <c r="R3" s="7" t="s">
        <v>10</v>
      </c>
      <c r="S3" s="7" t="s">
        <v>11</v>
      </c>
    </row>
    <row r="4" spans="1:19" ht="86.1" customHeight="1" x14ac:dyDescent="0.25">
      <c r="A4" s="10"/>
      <c r="B4" s="11"/>
      <c r="C4" s="12" t="s">
        <v>12</v>
      </c>
      <c r="D4" s="12" t="s">
        <v>13</v>
      </c>
      <c r="E4" s="13"/>
      <c r="F4" s="14">
        <v>2</v>
      </c>
      <c r="G4" s="14">
        <v>4</v>
      </c>
      <c r="H4" s="13"/>
      <c r="I4" s="14">
        <v>15</v>
      </c>
      <c r="J4" s="14">
        <v>17</v>
      </c>
      <c r="K4" s="14">
        <v>18</v>
      </c>
      <c r="L4" s="13"/>
      <c r="M4" s="14">
        <v>16</v>
      </c>
      <c r="N4" s="14">
        <v>11</v>
      </c>
      <c r="O4" s="13"/>
      <c r="P4" s="13"/>
      <c r="Q4" s="15">
        <f t="shared" ref="Q4:Q14" si="0">SUM(F4:P4)</f>
        <v>83</v>
      </c>
      <c r="R4" s="16">
        <v>22</v>
      </c>
      <c r="S4" s="17">
        <v>70</v>
      </c>
    </row>
    <row r="5" spans="1:19" ht="86.1" customHeight="1" x14ac:dyDescent="0.25">
      <c r="A5" s="10"/>
      <c r="B5" s="11"/>
      <c r="C5" s="18" t="s">
        <v>14</v>
      </c>
      <c r="D5" s="12" t="s">
        <v>15</v>
      </c>
      <c r="E5" s="13"/>
      <c r="F5" s="13"/>
      <c r="G5" s="14">
        <f t="shared" ref="G5:G12" si="1">(6)-2</f>
        <v>4</v>
      </c>
      <c r="H5" s="13"/>
      <c r="I5" s="14">
        <f>(9)-2</f>
        <v>7</v>
      </c>
      <c r="J5" s="14">
        <f>(7)-2</f>
        <v>5</v>
      </c>
      <c r="K5" s="14">
        <f t="shared" ref="K5:M13" si="2">(5)-2</f>
        <v>3</v>
      </c>
      <c r="L5" s="13"/>
      <c r="M5" s="13"/>
      <c r="N5" s="13"/>
      <c r="O5" s="13"/>
      <c r="P5" s="13"/>
      <c r="Q5" s="15">
        <f t="shared" si="0"/>
        <v>19</v>
      </c>
      <c r="R5" s="16">
        <v>22</v>
      </c>
      <c r="S5" s="17">
        <v>70</v>
      </c>
    </row>
    <row r="6" spans="1:19" ht="86.1" customHeight="1" x14ac:dyDescent="0.25">
      <c r="A6" s="10"/>
      <c r="B6" s="11"/>
      <c r="C6" s="12" t="s">
        <v>16</v>
      </c>
      <c r="D6" s="12" t="s">
        <v>17</v>
      </c>
      <c r="E6" s="13"/>
      <c r="F6" s="14">
        <v>9</v>
      </c>
      <c r="G6" s="14">
        <v>16</v>
      </c>
      <c r="H6" s="13"/>
      <c r="I6" s="14">
        <v>20</v>
      </c>
      <c r="J6" s="14">
        <v>19</v>
      </c>
      <c r="K6" s="14">
        <v>10</v>
      </c>
      <c r="L6" s="13"/>
      <c r="M6" s="14">
        <v>5</v>
      </c>
      <c r="N6" s="13"/>
      <c r="O6" s="13"/>
      <c r="P6" s="13"/>
      <c r="Q6" s="15">
        <f t="shared" si="0"/>
        <v>79</v>
      </c>
      <c r="R6" s="16">
        <v>23</v>
      </c>
      <c r="S6" s="17">
        <v>85</v>
      </c>
    </row>
    <row r="7" spans="1:19" ht="86.1" customHeight="1" x14ac:dyDescent="0.25">
      <c r="A7" s="10"/>
      <c r="B7" s="11"/>
      <c r="C7" s="12" t="s">
        <v>18</v>
      </c>
      <c r="D7" s="12" t="s">
        <v>19</v>
      </c>
      <c r="E7" s="13"/>
      <c r="F7" s="14">
        <v>14</v>
      </c>
      <c r="G7" s="14">
        <v>25</v>
      </c>
      <c r="H7" s="13"/>
      <c r="I7" s="14">
        <v>27</v>
      </c>
      <c r="J7" s="14">
        <v>30</v>
      </c>
      <c r="K7" s="14">
        <v>14</v>
      </c>
      <c r="L7" s="13"/>
      <c r="M7" s="14">
        <v>13</v>
      </c>
      <c r="N7" s="13"/>
      <c r="O7" s="13"/>
      <c r="P7" s="13"/>
      <c r="Q7" s="15">
        <f t="shared" si="0"/>
        <v>123</v>
      </c>
      <c r="R7" s="16">
        <v>22</v>
      </c>
      <c r="S7" s="17">
        <v>70</v>
      </c>
    </row>
    <row r="8" spans="1:19" ht="86.1" customHeight="1" x14ac:dyDescent="0.25">
      <c r="A8" s="10"/>
      <c r="B8" s="11"/>
      <c r="C8" s="12" t="s">
        <v>20</v>
      </c>
      <c r="D8" s="12" t="s">
        <v>19</v>
      </c>
      <c r="E8" s="13"/>
      <c r="F8" s="14">
        <v>3</v>
      </c>
      <c r="G8" s="14">
        <v>6</v>
      </c>
      <c r="H8" s="13"/>
      <c r="I8" s="14">
        <v>7</v>
      </c>
      <c r="J8" s="14">
        <v>6</v>
      </c>
      <c r="K8" s="14">
        <v>4</v>
      </c>
      <c r="L8" s="13"/>
      <c r="M8" s="14">
        <v>1</v>
      </c>
      <c r="N8" s="13"/>
      <c r="O8" s="13"/>
      <c r="P8" s="13"/>
      <c r="Q8" s="15">
        <f t="shared" si="0"/>
        <v>27</v>
      </c>
      <c r="R8" s="16">
        <v>22</v>
      </c>
      <c r="S8" s="17">
        <v>70</v>
      </c>
    </row>
    <row r="9" spans="1:19" ht="86.1" customHeight="1" x14ac:dyDescent="0.25">
      <c r="A9" s="10"/>
      <c r="B9" s="11"/>
      <c r="C9" s="12" t="s">
        <v>21</v>
      </c>
      <c r="D9" s="12" t="s">
        <v>22</v>
      </c>
      <c r="E9" s="13"/>
      <c r="F9" s="14">
        <v>5</v>
      </c>
      <c r="G9" s="14">
        <v>10</v>
      </c>
      <c r="H9" s="13"/>
      <c r="I9" s="14">
        <v>12</v>
      </c>
      <c r="J9" s="14">
        <v>9</v>
      </c>
      <c r="K9" s="14">
        <v>10</v>
      </c>
      <c r="L9" s="13"/>
      <c r="M9" s="14">
        <v>5</v>
      </c>
      <c r="N9" s="13"/>
      <c r="O9" s="13"/>
      <c r="P9" s="13"/>
      <c r="Q9" s="15">
        <f t="shared" si="0"/>
        <v>51</v>
      </c>
      <c r="R9" s="16">
        <v>20</v>
      </c>
      <c r="S9" s="17">
        <v>6</v>
      </c>
    </row>
    <row r="10" spans="1:19" ht="86.1" customHeight="1" x14ac:dyDescent="0.25">
      <c r="A10" s="10"/>
      <c r="B10" s="11"/>
      <c r="C10" s="12" t="s">
        <v>23</v>
      </c>
      <c r="D10" s="12" t="s">
        <v>24</v>
      </c>
      <c r="E10" s="13"/>
      <c r="F10" s="14">
        <v>19</v>
      </c>
      <c r="G10" s="14">
        <v>35</v>
      </c>
      <c r="H10" s="13"/>
      <c r="I10" s="14">
        <v>52</v>
      </c>
      <c r="J10" s="14">
        <v>45</v>
      </c>
      <c r="K10" s="14">
        <v>33</v>
      </c>
      <c r="L10" s="13"/>
      <c r="M10" s="14">
        <v>21</v>
      </c>
      <c r="N10" s="13"/>
      <c r="O10" s="13"/>
      <c r="P10" s="13"/>
      <c r="Q10" s="15">
        <f t="shared" si="0"/>
        <v>205</v>
      </c>
      <c r="R10" s="16">
        <v>20</v>
      </c>
      <c r="S10" s="17">
        <v>60</v>
      </c>
    </row>
    <row r="11" spans="1:19" ht="86.1" customHeight="1" x14ac:dyDescent="0.25">
      <c r="A11" s="10"/>
      <c r="B11" s="11"/>
      <c r="C11" s="12" t="s">
        <v>25</v>
      </c>
      <c r="D11" s="12" t="s">
        <v>26</v>
      </c>
      <c r="E11" s="13"/>
      <c r="F11" s="14">
        <v>8</v>
      </c>
      <c r="G11" s="14">
        <v>11</v>
      </c>
      <c r="H11" s="13"/>
      <c r="I11" s="14">
        <v>15</v>
      </c>
      <c r="J11" s="14">
        <v>14</v>
      </c>
      <c r="K11" s="14">
        <v>11</v>
      </c>
      <c r="L11" s="13"/>
      <c r="M11" s="14">
        <v>6</v>
      </c>
      <c r="N11" s="14">
        <v>1</v>
      </c>
      <c r="O11" s="13"/>
      <c r="P11" s="13"/>
      <c r="Q11" s="15">
        <f t="shared" si="0"/>
        <v>66</v>
      </c>
      <c r="R11" s="16">
        <v>20</v>
      </c>
      <c r="S11" s="17">
        <v>60</v>
      </c>
    </row>
    <row r="12" spans="1:19" ht="86.1" customHeight="1" x14ac:dyDescent="0.25">
      <c r="A12" s="10"/>
      <c r="B12" s="11"/>
      <c r="C12" s="18" t="s">
        <v>27</v>
      </c>
      <c r="D12" s="12" t="s">
        <v>28</v>
      </c>
      <c r="E12" s="13"/>
      <c r="F12" s="13"/>
      <c r="G12" s="14">
        <f t="shared" si="1"/>
        <v>4</v>
      </c>
      <c r="H12" s="14">
        <f>(7)-2</f>
        <v>5</v>
      </c>
      <c r="I12" s="13"/>
      <c r="J12" s="14">
        <f t="shared" ref="J12:M14" si="3">(11)-2</f>
        <v>9</v>
      </c>
      <c r="K12" s="13"/>
      <c r="L12" s="14">
        <f>(12)-2</f>
        <v>10</v>
      </c>
      <c r="M12" s="13"/>
      <c r="N12" s="14">
        <f>(13)-2</f>
        <v>11</v>
      </c>
      <c r="O12" s="14">
        <f t="shared" ref="O12:P12" si="4">(14)-2</f>
        <v>12</v>
      </c>
      <c r="P12" s="14">
        <f t="shared" si="4"/>
        <v>12</v>
      </c>
      <c r="Q12" s="15">
        <f t="shared" si="0"/>
        <v>63</v>
      </c>
      <c r="R12" s="16">
        <v>14</v>
      </c>
      <c r="S12" s="17">
        <v>40</v>
      </c>
    </row>
    <row r="13" spans="1:19" ht="86.1" customHeight="1" x14ac:dyDescent="0.25">
      <c r="A13" s="10"/>
      <c r="B13" s="11"/>
      <c r="C13" s="12" t="s">
        <v>29</v>
      </c>
      <c r="D13" s="12" t="s">
        <v>30</v>
      </c>
      <c r="E13" s="13"/>
      <c r="F13" s="14">
        <f>(14)-2</f>
        <v>12</v>
      </c>
      <c r="G13" s="14">
        <f>(19)-2</f>
        <v>17</v>
      </c>
      <c r="H13" s="13"/>
      <c r="I13" s="14">
        <f>(20)-2</f>
        <v>18</v>
      </c>
      <c r="J13" s="14">
        <f>(18)-2</f>
        <v>16</v>
      </c>
      <c r="K13" s="14">
        <f>(13)-2</f>
        <v>11</v>
      </c>
      <c r="L13" s="13"/>
      <c r="M13" s="14">
        <f t="shared" si="2"/>
        <v>3</v>
      </c>
      <c r="N13" s="13"/>
      <c r="O13" s="13"/>
      <c r="P13" s="13"/>
      <c r="Q13" s="15">
        <f t="shared" si="0"/>
        <v>77</v>
      </c>
      <c r="R13" s="16">
        <v>20</v>
      </c>
      <c r="S13" s="17">
        <v>60</v>
      </c>
    </row>
    <row r="14" spans="1:19" ht="86.1" customHeight="1" x14ac:dyDescent="0.25">
      <c r="A14" s="10"/>
      <c r="B14" s="11"/>
      <c r="C14" s="12" t="s">
        <v>31</v>
      </c>
      <c r="D14" s="12" t="s">
        <v>32</v>
      </c>
      <c r="E14" s="13"/>
      <c r="F14" s="14">
        <f>(16)-2</f>
        <v>14</v>
      </c>
      <c r="G14" s="14">
        <f>(26)-2</f>
        <v>24</v>
      </c>
      <c r="H14" s="13"/>
      <c r="I14" s="14">
        <f>(34)-2</f>
        <v>32</v>
      </c>
      <c r="J14" s="14">
        <f>(30)-2</f>
        <v>28</v>
      </c>
      <c r="K14" s="14">
        <f>(22)-2</f>
        <v>20</v>
      </c>
      <c r="L14" s="13"/>
      <c r="M14" s="14">
        <f t="shared" si="3"/>
        <v>9</v>
      </c>
      <c r="N14" s="14">
        <f>(3)-2</f>
        <v>1</v>
      </c>
      <c r="O14" s="13"/>
      <c r="P14" s="13"/>
      <c r="Q14" s="19">
        <f t="shared" si="0"/>
        <v>128</v>
      </c>
      <c r="R14" s="16">
        <v>22</v>
      </c>
      <c r="S14" s="17">
        <v>70</v>
      </c>
    </row>
    <row r="15" spans="1:19" ht="16.5" customHeight="1" x14ac:dyDescent="0.25">
      <c r="A15" s="2"/>
      <c r="B15" s="20"/>
      <c r="C15" s="21"/>
      <c r="D15" s="21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2"/>
      <c r="Q15" s="23">
        <f>SUM(Q4:Q14)</f>
        <v>921</v>
      </c>
      <c r="R15" s="24"/>
      <c r="S15" s="20"/>
    </row>
  </sheetData>
  <pageMargins left="0.7" right="0.7" top="0.75" bottom="0.75" header="0.3" footer="0.3"/>
  <pageSetup scale="80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2019-11-26T10:17:00Z</dcterms:modified>
  <cp:category/>
</cp:coreProperties>
</file>